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asuryqld.sharepoint.com/sites/NIISQIntranet/Service Delivery and Development/Service Delivery Partnerships/3. Projects/ACS Invoice Templating/"/>
    </mc:Choice>
  </mc:AlternateContent>
  <xr:revisionPtr revIDLastSave="472" documentId="14_{992797F3-9124-4EE7-B858-D8F2CDF693BA}" xr6:coauthVersionLast="47" xr6:coauthVersionMax="47" xr10:uidLastSave="{D3CDBAC0-36B1-408A-A006-7328F74DC7AA}"/>
  <bookViews>
    <workbookView xWindow="28680" yWindow="-120" windowWidth="29040" windowHeight="15720" xr2:uid="{D547E529-2E10-4F23-BF5D-04F95DC5541C}"/>
  </bookViews>
  <sheets>
    <sheet name="Template 1" sheetId="3" r:id="rId1"/>
    <sheet name="lookup data" sheetId="2" r:id="rId2"/>
  </sheets>
  <definedNames>
    <definedName name="GST">Table2[[#All],[Does GST apply?]]</definedName>
    <definedName name="Item_code">Table1[[#All],[Item code]]</definedName>
    <definedName name="QTY">Table4[#All]</definedName>
    <definedName name="UOM">Table3[[#All],[UOM]]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 a="1"/>
  <c r="H16" i="3" s="1"/>
  <c r="H15" i="3" a="1"/>
  <c r="H15" i="3" s="1"/>
  <c r="K15" i="3"/>
  <c r="K16" i="3"/>
  <c r="K32" i="3"/>
  <c r="J32" i="3"/>
  <c r="H32" i="3" a="1"/>
  <c r="H32" i="3" s="1"/>
  <c r="K31" i="3"/>
  <c r="J31" i="3"/>
  <c r="H31" i="3" a="1"/>
  <c r="H31" i="3" s="1"/>
  <c r="K30" i="3"/>
  <c r="J30" i="3"/>
  <c r="H30" i="3" a="1"/>
  <c r="H30" i="3" s="1"/>
  <c r="J15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H29" i="3" a="1"/>
  <c r="H29" i="3" s="1"/>
  <c r="H28" i="3" a="1"/>
  <c r="H28" i="3" s="1"/>
  <c r="H27" i="3" a="1"/>
  <c r="H27" i="3" s="1"/>
  <c r="H26" i="3" a="1"/>
  <c r="H26" i="3" s="1"/>
  <c r="H25" i="3" a="1"/>
  <c r="H25" i="3" s="1"/>
  <c r="H24" i="3" a="1"/>
  <c r="H24" i="3" s="1"/>
  <c r="H23" i="3" a="1"/>
  <c r="H23" i="3" s="1"/>
  <c r="H22" i="3" a="1"/>
  <c r="H22" i="3" s="1"/>
  <c r="H21" i="3" a="1"/>
  <c r="H21" i="3" s="1"/>
  <c r="H20" i="3" a="1"/>
  <c r="H20" i="3" s="1"/>
  <c r="H19" i="3" a="1"/>
  <c r="H19" i="3" s="1"/>
  <c r="H18" i="3" a="1"/>
  <c r="H18" i="3" s="1"/>
  <c r="H17" i="3" a="1"/>
  <c r="H17" i="3" s="1"/>
  <c r="J35" i="3" l="1"/>
  <c r="J36" i="3"/>
  <c r="J37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<sst xmlns="http://schemas.openxmlformats.org/spreadsheetml/2006/main" count="200" uniqueCount="97">
  <si>
    <t>[Legal Entity Name]</t>
  </si>
  <si>
    <t>TAX INVOICE</t>
  </si>
  <si>
    <t>Trading as:</t>
  </si>
  <si>
    <t>&lt;Business Trading Name&gt;</t>
  </si>
  <si>
    <t>INVOICE #</t>
  </si>
  <si>
    <t>DATE ISSUED</t>
  </si>
  <si>
    <t>ABN:</t>
  </si>
  <si>
    <t>&lt;XX XXX XXX XXX&gt;</t>
  </si>
  <si>
    <t>XXXXXX</t>
  </si>
  <si>
    <t>DD/MM/YYYY</t>
  </si>
  <si>
    <t>&lt;XX Example St&gt;</t>
  </si>
  <si>
    <t>NIISQ PURCHASE ORDER #:</t>
  </si>
  <si>
    <t>&lt;City State Postcode&gt;</t>
  </si>
  <si>
    <t>ACXXXXX , ACXXXXX</t>
  </si>
  <si>
    <t>Phone:</t>
  </si>
  <si>
    <t>&lt;business phone no&gt;</t>
  </si>
  <si>
    <t>Email:</t>
  </si>
  <si>
    <t>&lt;business email&gt;</t>
  </si>
  <si>
    <t>INVOICE TO</t>
  </si>
  <si>
    <t>NIISQ Agency
ABN 52 764 535 574
GPO Box 1391
Brisbane QLD 4001
via:  accounts@niis.qld.gov.au</t>
  </si>
  <si>
    <t>SERVICES DELIVERED TO</t>
  </si>
  <si>
    <t>Participant name:</t>
  </si>
  <si>
    <t>NIISQ case reference:</t>
  </si>
  <si>
    <t>Date of service</t>
  </si>
  <si>
    <t>Item code</t>
  </si>
  <si>
    <t>Description of service</t>
  </si>
  <si>
    <t>Shift type</t>
  </si>
  <si>
    <t>QTY</t>
  </si>
  <si>
    <r>
      <t xml:space="preserve">Unit price
</t>
    </r>
    <r>
      <rPr>
        <i/>
        <sz val="8"/>
        <rFont val="Arial Narrow"/>
        <family val="2"/>
      </rPr>
      <t>(excl. GST)</t>
    </r>
  </si>
  <si>
    <t xml:space="preserve">GST </t>
  </si>
  <si>
    <r>
      <rPr>
        <b/>
        <sz val="8"/>
        <rFont val="Arial "/>
      </rPr>
      <t>TOTAL</t>
    </r>
    <r>
      <rPr>
        <b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(excl. GST)</t>
    </r>
  </si>
  <si>
    <t>UOM</t>
  </si>
  <si>
    <t>Does GST apply?</t>
  </si>
  <si>
    <t>NOTES</t>
  </si>
  <si>
    <t>Subtotal (excl. GST)</t>
  </si>
  <si>
    <t>GST</t>
  </si>
  <si>
    <t>Total Amount Payable</t>
  </si>
  <si>
    <t>Payment details</t>
  </si>
  <si>
    <t xml:space="preserve">Account name: </t>
  </si>
  <si>
    <t>&lt;enter account name&gt;</t>
  </si>
  <si>
    <t>BSB:</t>
  </si>
  <si>
    <t>&lt;enter BSB&gt;</t>
  </si>
  <si>
    <t>Acc #:</t>
  </si>
  <si>
    <t>&lt;enter account number&gt;</t>
  </si>
  <si>
    <t>Unit</t>
  </si>
  <si>
    <t>Item code with service type</t>
  </si>
  <si>
    <r>
      <rPr>
        <b/>
        <sz val="11"/>
        <color theme="1"/>
        <rFont val="Calibri"/>
        <family val="2"/>
        <scheme val="minor"/>
      </rPr>
      <t>ACS001</t>
    </r>
    <r>
      <rPr>
        <sz val="11"/>
        <color theme="1"/>
        <rFont val="Calibri"/>
        <family val="2"/>
        <scheme val="minor"/>
      </rPr>
      <t xml:space="preserve"> </t>
    </r>
  </si>
  <si>
    <t>GST-free</t>
  </si>
  <si>
    <t>hours</t>
  </si>
  <si>
    <t>Weekday daytime</t>
  </si>
  <si>
    <r>
      <rPr>
        <b/>
        <sz val="9"/>
        <color theme="1"/>
        <rFont val="Arial"/>
        <family val="2"/>
      </rPr>
      <t>ACS001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Admin fees</t>
    </r>
  </si>
  <si>
    <t xml:space="preserve">ACS004 </t>
  </si>
  <si>
    <t>GST applies</t>
  </si>
  <si>
    <t>shift</t>
  </si>
  <si>
    <t>per hour</t>
  </si>
  <si>
    <t>Weekday evening</t>
  </si>
  <si>
    <r>
      <rPr>
        <b/>
        <sz val="9"/>
        <color theme="1"/>
        <rFont val="Arial"/>
        <family val="2"/>
      </rPr>
      <t>ACS004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Domestic assistance </t>
    </r>
  </si>
  <si>
    <t xml:space="preserve">ACS005 </t>
  </si>
  <si>
    <t>shifts</t>
  </si>
  <si>
    <t>per shift</t>
  </si>
  <si>
    <t>Weekday night</t>
  </si>
  <si>
    <r>
      <rPr>
        <b/>
        <sz val="9"/>
        <color theme="1"/>
        <rFont val="Arial"/>
        <family val="2"/>
      </rPr>
      <t xml:space="preserve">ACS005 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Garden maintenance services</t>
    </r>
  </si>
  <si>
    <t>ACS008</t>
  </si>
  <si>
    <t>kms</t>
  </si>
  <si>
    <t>Saturday</t>
  </si>
  <si>
    <r>
      <rPr>
        <b/>
        <sz val="9"/>
        <color theme="1"/>
        <rFont val="Arial"/>
        <family val="2"/>
      </rPr>
      <t xml:space="preserve">ACS005 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Home maintenance services</t>
    </r>
  </si>
  <si>
    <t xml:space="preserve">ACS009 </t>
  </si>
  <si>
    <t>unit</t>
  </si>
  <si>
    <t>per km</t>
  </si>
  <si>
    <t>Sunday</t>
  </si>
  <si>
    <r>
      <rPr>
        <b/>
        <sz val="9"/>
        <color theme="1"/>
        <rFont val="Arial"/>
        <family val="2"/>
      </rPr>
      <t xml:space="preserve">ACS005 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Vehicle maintenance services</t>
    </r>
  </si>
  <si>
    <t xml:space="preserve">ACS011 </t>
  </si>
  <si>
    <t>units</t>
  </si>
  <si>
    <t>each</t>
  </si>
  <si>
    <t>Public holiday</t>
  </si>
  <si>
    <r>
      <rPr>
        <b/>
        <sz val="9"/>
        <color theme="1"/>
        <rFont val="Arial"/>
        <family val="2"/>
      </rPr>
      <t>ACS008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Participant-specific training </t>
    </r>
  </si>
  <si>
    <t xml:space="preserve">ACS012 </t>
  </si>
  <si>
    <t>Active overnight</t>
  </si>
  <si>
    <r>
      <rPr>
        <b/>
        <sz val="9"/>
        <color theme="1"/>
        <rFont val="Arial"/>
        <family val="2"/>
      </rPr>
      <t>ACS009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Respite care</t>
    </r>
  </si>
  <si>
    <t xml:space="preserve">ACS013 </t>
  </si>
  <si>
    <t>Inactive overnight</t>
  </si>
  <si>
    <r>
      <rPr>
        <b/>
        <sz val="9"/>
        <color theme="1"/>
        <rFont val="Arial"/>
        <family val="2"/>
      </rPr>
      <t>ACS011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Family/Parental support</t>
    </r>
  </si>
  <si>
    <t xml:space="preserve">ACS014 </t>
  </si>
  <si>
    <t>N/A</t>
  </si>
  <si>
    <r>
      <rPr>
        <b/>
        <sz val="9"/>
        <color theme="1"/>
        <rFont val="Arial"/>
        <family val="2"/>
      </rPr>
      <t>ACS012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AC&amp;S Provider accommodation/travel</t>
    </r>
  </si>
  <si>
    <t xml:space="preserve">ACS015 </t>
  </si>
  <si>
    <r>
      <rPr>
        <b/>
        <sz val="9"/>
        <color theme="1"/>
        <rFont val="Arial"/>
        <family val="2"/>
      </rPr>
      <t>ACS013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Program establishment fees</t>
    </r>
  </si>
  <si>
    <t xml:space="preserve">ACS016 </t>
  </si>
  <si>
    <r>
      <rPr>
        <b/>
        <sz val="9"/>
        <color theme="1"/>
        <rFont val="Arial"/>
        <family val="2"/>
      </rPr>
      <t>ACS014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Care coordination fees</t>
    </r>
  </si>
  <si>
    <t>ACS017</t>
  </si>
  <si>
    <r>
      <rPr>
        <b/>
        <sz val="9"/>
        <color theme="1"/>
        <rFont val="Arial"/>
        <family val="2"/>
      </rPr>
      <t>ACS015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Residential care fees (incl. aged care fees)</t>
    </r>
  </si>
  <si>
    <t xml:space="preserve">ACS018 </t>
  </si>
  <si>
    <r>
      <rPr>
        <b/>
        <sz val="9"/>
        <color theme="1"/>
        <rFont val="Arial"/>
        <family val="2"/>
      </rPr>
      <t>ACS016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Personal care</t>
    </r>
  </si>
  <si>
    <t xml:space="preserve">ACS019 </t>
  </si>
  <si>
    <r>
      <rPr>
        <b/>
        <sz val="9"/>
        <color theme="1"/>
        <rFont val="Arial"/>
        <family val="2"/>
      </rPr>
      <t>ACS017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Personal care (high intensity activities)</t>
    </r>
  </si>
  <si>
    <r>
      <rPr>
        <b/>
        <sz val="9"/>
        <color theme="1"/>
        <rFont val="Arial"/>
        <family val="2"/>
      </rPr>
      <t>ACS018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Community participation</t>
    </r>
  </si>
  <si>
    <r>
      <rPr>
        <b/>
        <sz val="9"/>
        <color theme="1"/>
        <rFont val="Arial"/>
        <family val="2"/>
      </rPr>
      <t>ACS019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Community participation - transportation costs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</si>
</sst>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Gotham Rounded Medium"/>
      <family val="3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2060"/>
      <name val="Gotham Rounded Medium"/>
      <family val="3"/>
    </font>
    <font>
      <b/>
      <sz val="8"/>
      <name val="Arial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sz val="8"/>
      <name val="Arial "/>
    </font>
    <font>
      <sz val="11"/>
      <color theme="1"/>
      <name val="Arial"/>
      <family val="2"/>
    </font>
    <font>
      <sz val="20"/>
      <color theme="1"/>
      <name val="Gotham Rounded Bold"/>
      <family val="3"/>
    </font>
    <font>
      <sz val="8"/>
      <color theme="1"/>
      <name val="Gotham Rounded Medium"/>
      <family val="3"/>
    </font>
    <font>
      <b/>
      <sz val="9"/>
      <color theme="1"/>
      <name val="Arial Narrow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Gotham Rounded Medium"/>
      <family val="3"/>
    </font>
    <font>
      <sz val="9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4" xfId="0" applyFont="1" applyBorder="1" applyAlignment="1" applyProtection="1">
      <alignment horizontal="left" vertical="center" shrinkToFit="1"/>
      <protection locked="0"/>
    </xf>
    <xf numFmtId="14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164" fontId="4" fillId="0" borderId="4" xfId="1" quotePrefix="1" applyNumberFormat="1" applyFont="1" applyBorder="1" applyAlignment="1">
      <alignment horizontal="left" vertical="center" shrinkToFit="1"/>
    </xf>
    <xf numFmtId="44" fontId="4" fillId="0" borderId="4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17" fillId="0" borderId="0" xfId="0" applyFont="1"/>
    <xf numFmtId="0" fontId="2" fillId="0" borderId="0" xfId="0" applyFont="1"/>
    <xf numFmtId="0" fontId="17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4" fillId="0" borderId="8" xfId="0" applyFont="1" applyBorder="1" applyAlignment="1" applyProtection="1">
      <alignment horizontal="left" vertical="center" shrinkToFit="1"/>
      <protection locked="0"/>
    </xf>
    <xf numFmtId="44" fontId="20" fillId="0" borderId="0" xfId="0" applyNumberFormat="1" applyFont="1" applyAlignment="1">
      <alignment horizontal="right" shrinkToFit="1"/>
    </xf>
    <xf numFmtId="44" fontId="20" fillId="0" borderId="12" xfId="0" applyNumberFormat="1" applyFont="1" applyBorder="1" applyAlignment="1">
      <alignment horizontal="right" shrinkToFit="1"/>
    </xf>
    <xf numFmtId="0" fontId="3" fillId="0" borderId="1" xfId="0" applyFont="1" applyBorder="1" applyAlignment="1" applyProtection="1">
      <alignment horizontal="left" vertical="top" wrapText="1" shrinkToFit="1"/>
      <protection locked="0"/>
    </xf>
    <xf numFmtId="0" fontId="2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top" shrinkToFit="1"/>
    </xf>
    <xf numFmtId="0" fontId="24" fillId="0" borderId="0" xfId="0" applyFont="1"/>
    <xf numFmtId="0" fontId="23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1" xfId="0" applyFont="1" applyBorder="1" applyProtection="1">
      <protection locked="0"/>
    </xf>
    <xf numFmtId="0" fontId="4" fillId="0" borderId="0" xfId="0" applyFont="1" applyProtection="1">
      <protection locked="0"/>
    </xf>
    <xf numFmtId="0" fontId="15" fillId="4" borderId="17" xfId="0" applyFont="1" applyFill="1" applyBorder="1" applyAlignment="1">
      <alignment wrapText="1"/>
    </xf>
    <xf numFmtId="0" fontId="15" fillId="5" borderId="17" xfId="0" applyFont="1" applyFill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15" fillId="5" borderId="18" xfId="0" applyFont="1" applyFill="1" applyBorder="1" applyAlignment="1">
      <alignment wrapText="1"/>
    </xf>
    <xf numFmtId="0" fontId="20" fillId="0" borderId="0" xfId="0" applyFont="1" applyAlignment="1">
      <alignment vertical="top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left" vertical="center" wrapText="1" shrinkToFit="1"/>
      <protection locked="0"/>
    </xf>
    <xf numFmtId="44" fontId="4" fillId="0" borderId="2" xfId="1" applyFont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6" fillId="0" borderId="0" xfId="0" applyFont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left" vertical="top" shrinkToFit="1"/>
      <protection locked="0"/>
    </xf>
    <xf numFmtId="14" fontId="21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14" fontId="17" fillId="3" borderId="14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5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top"/>
    </xf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9" fillId="0" borderId="6" xfId="0" applyFont="1" applyBorder="1" applyAlignment="1">
      <alignment horizontal="left" vertical="center" indent="1" shrinkToFit="1"/>
    </xf>
    <xf numFmtId="0" fontId="19" fillId="0" borderId="9" xfId="0" applyFont="1" applyBorder="1" applyAlignment="1">
      <alignment horizontal="left" vertical="center" indent="1" shrinkToFi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</cellXfs>
  <cellStyles count="2">
    <cellStyle name="Currency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D02D67-0B5D-4C45-A7AE-157CB864114D}" name="Table1" displayName="Table1" ref="B2:B16" totalsRowShown="0">
  <autoFilter ref="B2:B16" xr:uid="{AFD02D67-0B5D-4C45-A7AE-157CB864114D}"/>
  <tableColumns count="1">
    <tableColumn id="1" xr3:uid="{A7C4FE14-3550-4752-B5A1-013BF2834C43}" name="Item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EC11B9-58C4-4111-A4E9-DB32807DDF6A}" name="Table2" displayName="Table2" ref="D2:D4" totalsRowShown="0">
  <autoFilter ref="D2:D4" xr:uid="{CEEC11B9-58C4-4111-A4E9-DB32807DDF6A}"/>
  <tableColumns count="1">
    <tableColumn id="1" xr3:uid="{4ADB245C-50C7-47DF-999A-D8CE581FD7E1}" name="Does GST apply?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A686D7-8562-4F68-96E0-71771A0E770A}" name="Table3" displayName="Table3" ref="F2:F8" totalsRowShown="0">
  <autoFilter ref="F2:F8" xr:uid="{22A686D7-8562-4F68-96E0-71771A0E770A}"/>
  <tableColumns count="1">
    <tableColumn id="1" xr3:uid="{107C7498-ACF5-4063-AA25-7F03F66F960B}" name="UO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AED5EC-902B-4C28-95B1-0296CBA4B16A}" name="Table4" displayName="Table4" ref="H2:I9" totalsRowShown="0">
  <autoFilter ref="H2:I9" xr:uid="{38AED5EC-902B-4C28-95B1-0296CBA4B16A}"/>
  <tableColumns count="2">
    <tableColumn id="1" xr3:uid="{AD4C3ECA-4906-411C-BA6C-3384C0DA1B09}" name="QTY"/>
    <tableColumn id="2" xr3:uid="{718553D6-35E5-4B5A-BE5C-D2A12EBEEBA9}" name="Uni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C32EA6-F8BC-4375-A77D-00E7C6B019BE}" name="Table6" displayName="Table6" ref="N2:N18" totalsRowShown="0" dataDxfId="5" tableBorderDxfId="4">
  <autoFilter ref="N2:N18" xr:uid="{F9C32EA6-F8BC-4375-A77D-00E7C6B019BE}"/>
  <sortState xmlns:xlrd2="http://schemas.microsoft.com/office/spreadsheetml/2017/richdata2" ref="N3:N18">
    <sortCondition ref="N2:N18"/>
  </sortState>
  <tableColumns count="1">
    <tableColumn id="1" xr3:uid="{3D5B479B-9450-488B-AAC8-B2A27C8AD9F0}" name="Item code with service type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01838F-C4BF-4147-9B6F-DE307319C522}" name="Table7" displayName="Table7" ref="K2:K11" totalsRowShown="0" headerRowDxfId="2" dataDxfId="1">
  <autoFilter ref="K2:K11" xr:uid="{6801838F-C4BF-4147-9B6F-DE307319C522}"/>
  <tableColumns count="1">
    <tableColumn id="1" xr3:uid="{20DA6395-36FC-4D60-9844-72F2364CE5D9}" name="Shift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227D-80F0-4B57-86A9-22DAF7A87960}">
  <sheetPr codeName="Sheet1"/>
  <dimension ref="A1:U44"/>
  <sheetViews>
    <sheetView tabSelected="1" view="pageLayout" zoomScale="115" zoomScaleNormal="100" zoomScalePageLayoutView="115" workbookViewId="0">
      <selection activeCell="A5" sqref="A5:E5"/>
    </sheetView>
  </sheetViews>
  <sheetFormatPr defaultRowHeight="15"/>
  <cols>
    <col min="1" max="1" width="10" customWidth="1"/>
    <col min="2" max="2" width="8.7109375" customWidth="1"/>
    <col min="3" max="3" width="24.5703125" customWidth="1"/>
    <col min="4" max="4" width="10.140625" customWidth="1"/>
    <col min="5" max="5" width="4.28515625" customWidth="1"/>
    <col min="6" max="6" width="6.85546875" customWidth="1"/>
    <col min="7" max="7" width="5.5703125" customWidth="1"/>
    <col min="8" max="8" width="6" customWidth="1"/>
    <col min="9" max="9" width="7.85546875" customWidth="1"/>
    <col min="10" max="10" width="5.140625" customWidth="1"/>
  </cols>
  <sheetData>
    <row r="1" spans="1:21" ht="23.1" customHeight="1">
      <c r="A1" s="47" t="s">
        <v>0</v>
      </c>
      <c r="B1" s="47"/>
      <c r="C1" s="47"/>
      <c r="F1" s="49" t="s">
        <v>1</v>
      </c>
      <c r="G1" s="49"/>
      <c r="H1" s="49"/>
      <c r="I1" s="49"/>
      <c r="J1" s="49"/>
      <c r="K1" s="49"/>
    </row>
    <row r="2" spans="1:21">
      <c r="A2" s="20" t="s">
        <v>2</v>
      </c>
      <c r="B2" s="48" t="s">
        <v>3</v>
      </c>
      <c r="C2" s="48"/>
      <c r="E2" s="11"/>
      <c r="F2" s="46" t="s">
        <v>4</v>
      </c>
      <c r="G2" s="46"/>
      <c r="I2" s="50" t="s">
        <v>5</v>
      </c>
      <c r="J2" s="50"/>
      <c r="K2" s="50"/>
    </row>
    <row r="3" spans="1:21">
      <c r="A3" s="21" t="s">
        <v>6</v>
      </c>
      <c r="B3" s="54" t="s">
        <v>7</v>
      </c>
      <c r="C3" s="54"/>
      <c r="F3" s="53" t="s">
        <v>8</v>
      </c>
      <c r="G3" s="53"/>
      <c r="H3" s="11"/>
      <c r="I3" s="53" t="s">
        <v>9</v>
      </c>
      <c r="J3" s="53"/>
      <c r="K3" s="53"/>
      <c r="P3" s="67"/>
      <c r="Q3" s="67"/>
      <c r="R3" s="67"/>
      <c r="S3" s="67"/>
      <c r="T3" s="51"/>
      <c r="U3" s="52"/>
    </row>
    <row r="4" spans="1:21">
      <c r="A4" s="55" t="s">
        <v>10</v>
      </c>
      <c r="B4" s="55"/>
      <c r="C4" s="55"/>
      <c r="E4" s="11"/>
      <c r="F4" s="75" t="s">
        <v>11</v>
      </c>
      <c r="G4" s="75"/>
      <c r="H4" s="75"/>
      <c r="I4" s="75"/>
      <c r="J4" s="75"/>
      <c r="K4" s="75"/>
      <c r="P4" s="12"/>
      <c r="Q4" s="12"/>
      <c r="R4" s="12"/>
      <c r="S4" s="12"/>
      <c r="T4" s="52"/>
      <c r="U4" s="52"/>
    </row>
    <row r="5" spans="1:21" ht="14.45" customHeight="1">
      <c r="A5" s="56" t="s">
        <v>12</v>
      </c>
      <c r="B5" s="56"/>
      <c r="C5" s="56"/>
      <c r="D5" s="56"/>
      <c r="E5" s="56"/>
      <c r="F5" s="76" t="s">
        <v>13</v>
      </c>
      <c r="G5" s="76"/>
      <c r="H5" s="76"/>
      <c r="I5" s="76"/>
      <c r="J5" s="76"/>
      <c r="K5" s="76"/>
    </row>
    <row r="6" spans="1:21" ht="12.6" customHeight="1">
      <c r="A6" s="21" t="s">
        <v>14</v>
      </c>
      <c r="B6" s="56" t="s">
        <v>15</v>
      </c>
      <c r="C6" s="56"/>
      <c r="D6" s="56"/>
      <c r="E6" s="56"/>
    </row>
    <row r="7" spans="1:21" ht="14.45" customHeight="1">
      <c r="A7" s="21" t="s">
        <v>16</v>
      </c>
      <c r="B7" s="56" t="s">
        <v>17</v>
      </c>
      <c r="C7" s="56"/>
      <c r="D7" s="56"/>
      <c r="E7" s="56"/>
      <c r="F7" s="13"/>
      <c r="G7" s="13"/>
      <c r="H7" s="77" t="s">
        <v>18</v>
      </c>
      <c r="I7" s="77"/>
      <c r="J7" s="77"/>
      <c r="K7" s="77"/>
    </row>
    <row r="8" spans="1:21" ht="14.45" customHeight="1">
      <c r="A8" s="15"/>
      <c r="F8" s="13"/>
      <c r="G8" s="13"/>
      <c r="H8" s="78" t="s">
        <v>19</v>
      </c>
      <c r="I8" s="78"/>
      <c r="J8" s="78"/>
      <c r="K8" s="78"/>
    </row>
    <row r="9" spans="1:21" ht="14.45" customHeight="1">
      <c r="A9" s="72" t="s">
        <v>20</v>
      </c>
      <c r="B9" s="73"/>
      <c r="C9" s="74"/>
      <c r="F9" s="13"/>
      <c r="G9" s="13"/>
      <c r="H9" s="78"/>
      <c r="I9" s="78"/>
      <c r="J9" s="78"/>
      <c r="K9" s="78"/>
    </row>
    <row r="10" spans="1:21" ht="14.45" customHeight="1">
      <c r="A10" s="68" t="s">
        <v>21</v>
      </c>
      <c r="B10" s="69"/>
      <c r="C10" s="16"/>
      <c r="F10" s="13"/>
      <c r="G10" s="13"/>
      <c r="H10" s="78"/>
      <c r="I10" s="78"/>
      <c r="J10" s="78"/>
      <c r="K10" s="78"/>
    </row>
    <row r="11" spans="1:21" ht="15.95" customHeight="1">
      <c r="A11" s="70" t="s">
        <v>22</v>
      </c>
      <c r="B11" s="71"/>
      <c r="C11" s="10"/>
      <c r="F11" s="14"/>
      <c r="G11" s="14"/>
      <c r="H11" s="78"/>
      <c r="I11" s="78"/>
      <c r="J11" s="78"/>
      <c r="K11" s="78"/>
    </row>
    <row r="12" spans="1:21" ht="9" customHeight="1"/>
    <row r="13" spans="1:21" ht="13.5" customHeight="1">
      <c r="A13" s="40" t="s">
        <v>23</v>
      </c>
      <c r="B13" s="42" t="s">
        <v>24</v>
      </c>
      <c r="C13" s="44" t="s">
        <v>25</v>
      </c>
      <c r="D13" s="44" t="s">
        <v>26</v>
      </c>
      <c r="E13" s="42" t="s">
        <v>27</v>
      </c>
      <c r="F13" s="42"/>
      <c r="G13" s="44" t="s">
        <v>28</v>
      </c>
      <c r="H13" s="44"/>
      <c r="I13" s="44" t="s">
        <v>29</v>
      </c>
      <c r="J13" s="44"/>
      <c r="K13" s="38" t="s">
        <v>30</v>
      </c>
    </row>
    <row r="14" spans="1:21" ht="15.95" customHeight="1">
      <c r="A14" s="41"/>
      <c r="B14" s="43"/>
      <c r="C14" s="45"/>
      <c r="D14" s="45"/>
      <c r="E14" s="43"/>
      <c r="F14" s="43"/>
      <c r="G14" s="45"/>
      <c r="H14" s="45"/>
      <c r="I14" s="45"/>
      <c r="J14" s="45"/>
      <c r="K14" s="39"/>
    </row>
    <row r="15" spans="1:21">
      <c r="A15" s="2" t="s">
        <v>9</v>
      </c>
      <c r="B15" s="34" t="s">
        <v>24</v>
      </c>
      <c r="C15" s="36"/>
      <c r="D15" s="35" t="s">
        <v>26</v>
      </c>
      <c r="E15" s="3"/>
      <c r="F15" s="1" t="s">
        <v>48</v>
      </c>
      <c r="G15" s="37">
        <v>0</v>
      </c>
      <c r="H15" s="4" t="str" cm="1">
        <f t="array" ref="H15">_xlfn.XLOOKUP(F15,Table4[[#All],[QTY]],Table4[[#All],[Unit]],,0)</f>
        <v>per hour</v>
      </c>
      <c r="I15" s="5" t="s">
        <v>47</v>
      </c>
      <c r="J15" s="6">
        <f>IF(I15="GST applies",(E15*G15)*0.1,0)</f>
        <v>0</v>
      </c>
      <c r="K15" s="7">
        <f>E15*G15</f>
        <v>0</v>
      </c>
    </row>
    <row r="16" spans="1:21">
      <c r="A16" s="2" t="s">
        <v>9</v>
      </c>
      <c r="B16" s="34" t="s">
        <v>24</v>
      </c>
      <c r="C16" s="19"/>
      <c r="D16" s="35" t="s">
        <v>26</v>
      </c>
      <c r="E16" s="3"/>
      <c r="F16" s="1" t="s">
        <v>31</v>
      </c>
      <c r="G16" s="37">
        <v>0</v>
      </c>
      <c r="H16" s="4" t="str" cm="1">
        <f t="array" ref="H16">_xlfn.XLOOKUP(F16,Table4[[#All],[QTY]],Table4[[#All],[Unit]],,0)</f>
        <v>UOM</v>
      </c>
      <c r="I16" s="5" t="s">
        <v>32</v>
      </c>
      <c r="J16" s="6">
        <f t="shared" ref="J16:J29" si="0">IF(I16="GST applies",(E16*G16)*0.1,0)</f>
        <v>0</v>
      </c>
      <c r="K16" s="7">
        <f>E16*G16</f>
        <v>0</v>
      </c>
    </row>
    <row r="17" spans="1:11">
      <c r="A17" s="2" t="s">
        <v>9</v>
      </c>
      <c r="B17" s="34" t="s">
        <v>24</v>
      </c>
      <c r="C17" s="19"/>
      <c r="D17" s="35" t="s">
        <v>26</v>
      </c>
      <c r="E17" s="3"/>
      <c r="F17" s="1" t="s">
        <v>31</v>
      </c>
      <c r="G17" s="37">
        <v>0</v>
      </c>
      <c r="H17" s="4" t="str" cm="1">
        <f t="array" ref="H17">_xlfn.XLOOKUP(F17,Table4[[#All],[QTY]],Table4[[#All],[Unit]],,0)</f>
        <v>UOM</v>
      </c>
      <c r="I17" s="5" t="s">
        <v>32</v>
      </c>
      <c r="J17" s="6">
        <f t="shared" si="0"/>
        <v>0</v>
      </c>
      <c r="K17" s="7">
        <f t="shared" ref="K17:K29" si="1">E17*G17</f>
        <v>0</v>
      </c>
    </row>
    <row r="18" spans="1:11">
      <c r="A18" s="2" t="s">
        <v>9</v>
      </c>
      <c r="B18" s="34" t="s">
        <v>24</v>
      </c>
      <c r="C18" s="19"/>
      <c r="D18" s="35" t="s">
        <v>26</v>
      </c>
      <c r="E18" s="3"/>
      <c r="F18" s="1" t="s">
        <v>31</v>
      </c>
      <c r="G18" s="37">
        <v>0</v>
      </c>
      <c r="H18" s="4" t="str" cm="1">
        <f t="array" ref="H18">_xlfn.XLOOKUP(F18,Table4[[#All],[QTY]],Table4[[#All],[Unit]],,0)</f>
        <v>UOM</v>
      </c>
      <c r="I18" s="5" t="s">
        <v>32</v>
      </c>
      <c r="J18" s="6">
        <f t="shared" si="0"/>
        <v>0</v>
      </c>
      <c r="K18" s="7">
        <f t="shared" si="1"/>
        <v>0</v>
      </c>
    </row>
    <row r="19" spans="1:11">
      <c r="A19" s="2" t="s">
        <v>9</v>
      </c>
      <c r="B19" s="34" t="s">
        <v>24</v>
      </c>
      <c r="C19" s="19"/>
      <c r="D19" s="35" t="s">
        <v>26</v>
      </c>
      <c r="E19" s="3"/>
      <c r="F19" s="1" t="s">
        <v>31</v>
      </c>
      <c r="G19" s="37">
        <v>0</v>
      </c>
      <c r="H19" s="4" t="str" cm="1">
        <f t="array" ref="H19">_xlfn.XLOOKUP(F19,Table4[[#All],[QTY]],Table4[[#All],[Unit]],,0)</f>
        <v>UOM</v>
      </c>
      <c r="I19" s="5" t="s">
        <v>32</v>
      </c>
      <c r="J19" s="6">
        <f t="shared" si="0"/>
        <v>0</v>
      </c>
      <c r="K19" s="7">
        <f t="shared" si="1"/>
        <v>0</v>
      </c>
    </row>
    <row r="20" spans="1:11">
      <c r="A20" s="2" t="s">
        <v>9</v>
      </c>
      <c r="B20" s="34" t="s">
        <v>24</v>
      </c>
      <c r="C20" s="19"/>
      <c r="D20" s="35" t="s">
        <v>26</v>
      </c>
      <c r="E20" s="3"/>
      <c r="F20" s="1" t="s">
        <v>31</v>
      </c>
      <c r="G20" s="37">
        <v>0</v>
      </c>
      <c r="H20" s="4" t="str" cm="1">
        <f t="array" ref="H20">_xlfn.XLOOKUP(F20,Table4[[#All],[QTY]],Table4[[#All],[Unit]],,0)</f>
        <v>UOM</v>
      </c>
      <c r="I20" s="5" t="s">
        <v>32</v>
      </c>
      <c r="J20" s="6">
        <f t="shared" si="0"/>
        <v>0</v>
      </c>
      <c r="K20" s="7">
        <f t="shared" si="1"/>
        <v>0</v>
      </c>
    </row>
    <row r="21" spans="1:11">
      <c r="A21" s="2" t="s">
        <v>9</v>
      </c>
      <c r="B21" s="34" t="s">
        <v>24</v>
      </c>
      <c r="C21" s="19"/>
      <c r="D21" s="35" t="s">
        <v>26</v>
      </c>
      <c r="E21" s="3"/>
      <c r="F21" s="1" t="s">
        <v>31</v>
      </c>
      <c r="G21" s="37">
        <v>0</v>
      </c>
      <c r="H21" s="4" t="str" cm="1">
        <f t="array" ref="H21">_xlfn.XLOOKUP(F21,Table4[[#All],[QTY]],Table4[[#All],[Unit]],,0)</f>
        <v>UOM</v>
      </c>
      <c r="I21" s="5" t="s">
        <v>32</v>
      </c>
      <c r="J21" s="6">
        <f t="shared" si="0"/>
        <v>0</v>
      </c>
      <c r="K21" s="7">
        <f t="shared" si="1"/>
        <v>0</v>
      </c>
    </row>
    <row r="22" spans="1:11">
      <c r="A22" s="2" t="s">
        <v>9</v>
      </c>
      <c r="B22" s="34" t="s">
        <v>24</v>
      </c>
      <c r="C22" s="19"/>
      <c r="D22" s="35" t="s">
        <v>26</v>
      </c>
      <c r="E22" s="3"/>
      <c r="F22" s="1" t="s">
        <v>31</v>
      </c>
      <c r="G22" s="37">
        <v>0</v>
      </c>
      <c r="H22" s="4" t="str" cm="1">
        <f t="array" ref="H22">_xlfn.XLOOKUP(F22,Table4[[#All],[QTY]],Table4[[#All],[Unit]],,0)</f>
        <v>UOM</v>
      </c>
      <c r="I22" s="5" t="s">
        <v>32</v>
      </c>
      <c r="J22" s="6">
        <f t="shared" si="0"/>
        <v>0</v>
      </c>
      <c r="K22" s="7">
        <f t="shared" si="1"/>
        <v>0</v>
      </c>
    </row>
    <row r="23" spans="1:11">
      <c r="A23" s="2" t="s">
        <v>9</v>
      </c>
      <c r="B23" s="34" t="s">
        <v>24</v>
      </c>
      <c r="C23" s="19"/>
      <c r="D23" s="35" t="s">
        <v>26</v>
      </c>
      <c r="E23" s="3"/>
      <c r="F23" s="1" t="s">
        <v>31</v>
      </c>
      <c r="G23" s="37">
        <v>0</v>
      </c>
      <c r="H23" s="4" t="str" cm="1">
        <f t="array" ref="H23">_xlfn.XLOOKUP(F23,Table4[[#All],[QTY]],Table4[[#All],[Unit]],,0)</f>
        <v>UOM</v>
      </c>
      <c r="I23" s="5" t="s">
        <v>32</v>
      </c>
      <c r="J23" s="6">
        <f t="shared" si="0"/>
        <v>0</v>
      </c>
      <c r="K23" s="7">
        <f t="shared" si="1"/>
        <v>0</v>
      </c>
    </row>
    <row r="24" spans="1:11">
      <c r="A24" s="2" t="s">
        <v>9</v>
      </c>
      <c r="B24" s="34" t="s">
        <v>24</v>
      </c>
      <c r="C24" s="19"/>
      <c r="D24" s="35" t="s">
        <v>26</v>
      </c>
      <c r="E24" s="3"/>
      <c r="F24" s="1" t="s">
        <v>31</v>
      </c>
      <c r="G24" s="37">
        <v>0</v>
      </c>
      <c r="H24" s="4" t="str" cm="1">
        <f t="array" ref="H24">_xlfn.XLOOKUP(F24,Table4[[#All],[QTY]],Table4[[#All],[Unit]],,0)</f>
        <v>UOM</v>
      </c>
      <c r="I24" s="5" t="s">
        <v>32</v>
      </c>
      <c r="J24" s="6">
        <f t="shared" si="0"/>
        <v>0</v>
      </c>
      <c r="K24" s="7">
        <f t="shared" si="1"/>
        <v>0</v>
      </c>
    </row>
    <row r="25" spans="1:11">
      <c r="A25" s="2" t="s">
        <v>9</v>
      </c>
      <c r="B25" s="34" t="s">
        <v>24</v>
      </c>
      <c r="C25" s="19"/>
      <c r="D25" s="35" t="s">
        <v>26</v>
      </c>
      <c r="E25" s="3"/>
      <c r="F25" s="1" t="s">
        <v>31</v>
      </c>
      <c r="G25" s="37">
        <v>0</v>
      </c>
      <c r="H25" s="4" t="str" cm="1">
        <f t="array" ref="H25">_xlfn.XLOOKUP(F25,Table4[[#All],[QTY]],Table4[[#All],[Unit]],,0)</f>
        <v>UOM</v>
      </c>
      <c r="I25" s="5" t="s">
        <v>32</v>
      </c>
      <c r="J25" s="6">
        <f t="shared" si="0"/>
        <v>0</v>
      </c>
      <c r="K25" s="7">
        <f t="shared" si="1"/>
        <v>0</v>
      </c>
    </row>
    <row r="26" spans="1:11">
      <c r="A26" s="2" t="s">
        <v>9</v>
      </c>
      <c r="B26" s="34" t="s">
        <v>24</v>
      </c>
      <c r="C26" s="19"/>
      <c r="D26" s="35" t="s">
        <v>26</v>
      </c>
      <c r="E26" s="3"/>
      <c r="F26" s="1" t="s">
        <v>31</v>
      </c>
      <c r="G26" s="37">
        <v>0</v>
      </c>
      <c r="H26" s="4" t="str" cm="1">
        <f t="array" ref="H26">_xlfn.XLOOKUP(F26,Table4[[#All],[QTY]],Table4[[#All],[Unit]],,0)</f>
        <v>UOM</v>
      </c>
      <c r="I26" s="5" t="s">
        <v>32</v>
      </c>
      <c r="J26" s="6">
        <f t="shared" si="0"/>
        <v>0</v>
      </c>
      <c r="K26" s="7">
        <f t="shared" si="1"/>
        <v>0</v>
      </c>
    </row>
    <row r="27" spans="1:11">
      <c r="A27" s="2" t="s">
        <v>9</v>
      </c>
      <c r="B27" s="34" t="s">
        <v>24</v>
      </c>
      <c r="C27" s="19"/>
      <c r="D27" s="35" t="s">
        <v>26</v>
      </c>
      <c r="E27" s="3"/>
      <c r="F27" s="1" t="s">
        <v>31</v>
      </c>
      <c r="G27" s="37">
        <v>0</v>
      </c>
      <c r="H27" s="4" t="str" cm="1">
        <f t="array" ref="H27">_xlfn.XLOOKUP(F27,Table4[[#All],[QTY]],Table4[[#All],[Unit]],,0)</f>
        <v>UOM</v>
      </c>
      <c r="I27" s="5" t="s">
        <v>32</v>
      </c>
      <c r="J27" s="6">
        <f t="shared" si="0"/>
        <v>0</v>
      </c>
      <c r="K27" s="7">
        <f t="shared" si="1"/>
        <v>0</v>
      </c>
    </row>
    <row r="28" spans="1:11">
      <c r="A28" s="2" t="s">
        <v>9</v>
      </c>
      <c r="B28" s="34" t="s">
        <v>24</v>
      </c>
      <c r="C28" s="19"/>
      <c r="D28" s="35" t="s">
        <v>26</v>
      </c>
      <c r="E28" s="3"/>
      <c r="F28" s="1" t="s">
        <v>31</v>
      </c>
      <c r="G28" s="37">
        <v>0</v>
      </c>
      <c r="H28" s="4" t="str" cm="1">
        <f t="array" ref="H28">_xlfn.XLOOKUP(F28,Table4[[#All],[QTY]],Table4[[#All],[Unit]],,0)</f>
        <v>UOM</v>
      </c>
      <c r="I28" s="5" t="s">
        <v>32</v>
      </c>
      <c r="J28" s="6">
        <f t="shared" si="0"/>
        <v>0</v>
      </c>
      <c r="K28" s="7">
        <f t="shared" si="1"/>
        <v>0</v>
      </c>
    </row>
    <row r="29" spans="1:11">
      <c r="A29" s="2" t="s">
        <v>9</v>
      </c>
      <c r="B29" s="34" t="s">
        <v>24</v>
      </c>
      <c r="C29" s="19"/>
      <c r="D29" s="35" t="s">
        <v>26</v>
      </c>
      <c r="E29" s="3"/>
      <c r="F29" s="1" t="s">
        <v>31</v>
      </c>
      <c r="G29" s="37">
        <v>0</v>
      </c>
      <c r="H29" s="4" t="str" cm="1">
        <f t="array" ref="H29">_xlfn.XLOOKUP(F29,Table4[[#All],[QTY]],Table4[[#All],[Unit]],,0)</f>
        <v>UOM</v>
      </c>
      <c r="I29" s="5" t="s">
        <v>32</v>
      </c>
      <c r="J29" s="6">
        <f t="shared" si="0"/>
        <v>0</v>
      </c>
      <c r="K29" s="7">
        <f t="shared" si="1"/>
        <v>0</v>
      </c>
    </row>
    <row r="30" spans="1:11">
      <c r="A30" s="2" t="s">
        <v>9</v>
      </c>
      <c r="B30" s="34" t="s">
        <v>24</v>
      </c>
      <c r="C30" s="19"/>
      <c r="D30" s="35" t="s">
        <v>26</v>
      </c>
      <c r="E30" s="3"/>
      <c r="F30" s="1" t="s">
        <v>31</v>
      </c>
      <c r="G30" s="37">
        <v>0</v>
      </c>
      <c r="H30" s="4" t="str" cm="1">
        <f t="array" ref="H30">_xlfn.XLOOKUP(F30,Table4[[#All],[QTY]],Table4[[#All],[Unit]],,0)</f>
        <v>UOM</v>
      </c>
      <c r="I30" s="5" t="s">
        <v>32</v>
      </c>
      <c r="J30" s="6">
        <f t="shared" ref="J30:J32" si="2">IF(I30="GST applies",(E30*G30)*0.1,0)</f>
        <v>0</v>
      </c>
      <c r="K30" s="7">
        <f t="shared" ref="K30:K32" si="3">E30*G30</f>
        <v>0</v>
      </c>
    </row>
    <row r="31" spans="1:11">
      <c r="A31" s="2" t="s">
        <v>9</v>
      </c>
      <c r="B31" s="34" t="s">
        <v>24</v>
      </c>
      <c r="C31" s="19"/>
      <c r="D31" s="35" t="s">
        <v>26</v>
      </c>
      <c r="E31" s="3"/>
      <c r="F31" s="1" t="s">
        <v>31</v>
      </c>
      <c r="G31" s="37">
        <v>0</v>
      </c>
      <c r="H31" s="4" t="str" cm="1">
        <f t="array" ref="H31">_xlfn.XLOOKUP(F31,Table4[[#All],[QTY]],Table4[[#All],[Unit]],,0)</f>
        <v>UOM</v>
      </c>
      <c r="I31" s="5" t="s">
        <v>32</v>
      </c>
      <c r="J31" s="6">
        <f t="shared" si="2"/>
        <v>0</v>
      </c>
      <c r="K31" s="7">
        <f t="shared" si="3"/>
        <v>0</v>
      </c>
    </row>
    <row r="32" spans="1:11">
      <c r="A32" s="2" t="s">
        <v>9</v>
      </c>
      <c r="B32" s="34" t="s">
        <v>24</v>
      </c>
      <c r="C32" s="19"/>
      <c r="D32" s="35" t="s">
        <v>26</v>
      </c>
      <c r="E32" s="3"/>
      <c r="F32" s="1" t="s">
        <v>31</v>
      </c>
      <c r="G32" s="37">
        <v>0</v>
      </c>
      <c r="H32" s="4" t="str" cm="1">
        <f t="array" ref="H32">_xlfn.XLOOKUP(F32,Table4[[#All],[QTY]],Table4[[#All],[Unit]],,0)</f>
        <v>UOM</v>
      </c>
      <c r="I32" s="5" t="s">
        <v>32</v>
      </c>
      <c r="J32" s="6">
        <f t="shared" si="2"/>
        <v>0</v>
      </c>
      <c r="K32" s="7">
        <f t="shared" si="3"/>
        <v>0</v>
      </c>
    </row>
    <row r="35" spans="1:10">
      <c r="A35" s="64" t="s">
        <v>33</v>
      </c>
      <c r="B35" s="58"/>
      <c r="C35" s="59"/>
      <c r="F35" s="8" t="s">
        <v>34</v>
      </c>
      <c r="G35" s="8"/>
      <c r="H35" s="8"/>
      <c r="I35" s="8"/>
      <c r="J35" s="17">
        <f>SUM(K15:K29)</f>
        <v>0</v>
      </c>
    </row>
    <row r="36" spans="1:10" ht="15.75" thickBot="1">
      <c r="A36" s="65"/>
      <c r="B36" s="60"/>
      <c r="C36" s="61"/>
      <c r="F36" s="9" t="s">
        <v>35</v>
      </c>
      <c r="G36" s="9"/>
      <c r="H36" s="9"/>
      <c r="I36" s="9"/>
      <c r="J36" s="18">
        <f>SUM(J15:J29)</f>
        <v>0</v>
      </c>
    </row>
    <row r="37" spans="1:10" ht="15.75" thickTop="1">
      <c r="A37" s="65"/>
      <c r="B37" s="60"/>
      <c r="C37" s="61"/>
      <c r="F37" s="8" t="s">
        <v>36</v>
      </c>
      <c r="G37" s="8"/>
      <c r="H37" s="8"/>
      <c r="I37" s="8"/>
      <c r="J37" s="17">
        <f>J35+J36</f>
        <v>0</v>
      </c>
    </row>
    <row r="38" spans="1:10">
      <c r="A38" s="66"/>
      <c r="B38" s="62"/>
      <c r="C38" s="63"/>
    </row>
    <row r="39" spans="1:10">
      <c r="F39" s="23"/>
      <c r="G39" s="22"/>
      <c r="H39" s="22"/>
      <c r="I39" s="22"/>
      <c r="J39" s="22"/>
    </row>
    <row r="40" spans="1:10">
      <c r="F40" s="23"/>
      <c r="G40" s="22"/>
      <c r="H40" s="22"/>
      <c r="I40" s="22"/>
      <c r="J40" s="22"/>
    </row>
    <row r="41" spans="1:10">
      <c r="A41" s="57" t="s">
        <v>37</v>
      </c>
      <c r="B41" s="57"/>
      <c r="F41" s="23"/>
      <c r="G41" s="22"/>
      <c r="H41" s="22"/>
      <c r="I41" s="22"/>
      <c r="J41" s="22"/>
    </row>
    <row r="42" spans="1:10">
      <c r="A42" s="24" t="s">
        <v>38</v>
      </c>
      <c r="B42" s="27" t="s">
        <v>39</v>
      </c>
      <c r="C42" s="26"/>
      <c r="F42" s="23"/>
      <c r="G42" s="22"/>
      <c r="H42" s="22"/>
      <c r="I42" s="22"/>
      <c r="J42" s="22"/>
    </row>
    <row r="43" spans="1:10">
      <c r="A43" s="25" t="s">
        <v>40</v>
      </c>
      <c r="B43" s="28" t="s">
        <v>41</v>
      </c>
      <c r="C43" s="26"/>
      <c r="F43" s="22"/>
      <c r="G43" s="22"/>
      <c r="H43" s="22"/>
      <c r="I43" s="22"/>
      <c r="J43" s="22"/>
    </row>
    <row r="44" spans="1:10">
      <c r="A44" s="25" t="s">
        <v>42</v>
      </c>
      <c r="B44" s="28" t="s">
        <v>43</v>
      </c>
      <c r="C44" s="26"/>
    </row>
  </sheetData>
  <sheetProtection sheet="1" formatCells="0" formatRows="0" insertRows="0" insertHyperlinks="0" deleteRows="0" sort="0" autoFilter="0"/>
  <mergeCells count="32">
    <mergeCell ref="A41:B41"/>
    <mergeCell ref="B35:C38"/>
    <mergeCell ref="A35:A38"/>
    <mergeCell ref="C13:C14"/>
    <mergeCell ref="P3:S3"/>
    <mergeCell ref="A10:B10"/>
    <mergeCell ref="A11:B11"/>
    <mergeCell ref="A9:C9"/>
    <mergeCell ref="B6:E6"/>
    <mergeCell ref="B7:E7"/>
    <mergeCell ref="I3:K3"/>
    <mergeCell ref="F4:K4"/>
    <mergeCell ref="F5:K5"/>
    <mergeCell ref="H7:K7"/>
    <mergeCell ref="H8:K11"/>
    <mergeCell ref="I13:J14"/>
    <mergeCell ref="T3:U4"/>
    <mergeCell ref="F3:G3"/>
    <mergeCell ref="B3:C3"/>
    <mergeCell ref="A4:C4"/>
    <mergeCell ref="A5:E5"/>
    <mergeCell ref="F2:G2"/>
    <mergeCell ref="A1:C1"/>
    <mergeCell ref="B2:C2"/>
    <mergeCell ref="F1:K1"/>
    <mergeCell ref="I2:K2"/>
    <mergeCell ref="K13:K14"/>
    <mergeCell ref="A13:A14"/>
    <mergeCell ref="B13:B14"/>
    <mergeCell ref="D13:D14"/>
    <mergeCell ref="E13:F14"/>
    <mergeCell ref="G13:H14"/>
  </mergeCells>
  <dataValidations count="3">
    <dataValidation type="list" showInputMessage="1" showErrorMessage="1" sqref="I15:I32" xr:uid="{B1184644-D33F-48E6-9971-DF42B80832A7}">
      <formula1>GST</formula1>
    </dataValidation>
    <dataValidation type="list" allowBlank="1" showInputMessage="1" showErrorMessage="1" sqref="F15:F32" xr:uid="{3710127F-BE63-4830-8E11-90F729F7488F}">
      <formula1>UOM</formula1>
    </dataValidation>
    <dataValidation type="list" showInputMessage="1" showErrorMessage="1" sqref="B15:B32" xr:uid="{0DE095FC-2272-4286-AEE2-A18DC942A518}">
      <formula1>Item_code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F30F5D-D60A-4B4C-8D81-967CB5025FAF}">
          <x14:formula1>
            <xm:f>'lookup data'!$K$2:$K$11</xm:f>
          </x14:formula1>
          <xm:sqref>D15:D32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B1F4-1333-4695-B2D3-6771155C1DE9}">
  <sheetPr codeName="Sheet3"/>
  <dimension ref="B2:N18"/>
  <sheetViews>
    <sheetView workbookViewId="0">
      <selection activeCell="J20" sqref="J20"/>
    </sheetView>
  </sheetViews>
  <sheetFormatPr defaultRowHeight="15"/>
  <cols>
    <col min="2" max="2" width="15.85546875" customWidth="1"/>
    <col min="4" max="4" width="15.28515625" customWidth="1"/>
    <col min="11" max="11" width="16.42578125" bestFit="1" customWidth="1"/>
    <col min="14" max="14" width="29.28515625" customWidth="1"/>
  </cols>
  <sheetData>
    <row r="2" spans="2:14">
      <c r="B2" t="s">
        <v>24</v>
      </c>
      <c r="D2" t="s">
        <v>32</v>
      </c>
      <c r="F2" t="s">
        <v>31</v>
      </c>
      <c r="H2" t="s">
        <v>27</v>
      </c>
      <c r="I2" t="s">
        <v>44</v>
      </c>
      <c r="K2" s="33" t="s">
        <v>26</v>
      </c>
      <c r="N2" t="s">
        <v>45</v>
      </c>
    </row>
    <row r="3" spans="2:14" ht="26.25">
      <c r="B3" t="s">
        <v>46</v>
      </c>
      <c r="D3" t="s">
        <v>47</v>
      </c>
      <c r="F3" t="s">
        <v>48</v>
      </c>
      <c r="H3" t="s">
        <v>31</v>
      </c>
      <c r="I3" t="s">
        <v>31</v>
      </c>
      <c r="K3" s="33" t="s">
        <v>49</v>
      </c>
      <c r="N3" s="30" t="s">
        <v>50</v>
      </c>
    </row>
    <row r="4" spans="2:14" ht="24">
      <c r="B4" t="s">
        <v>51</v>
      </c>
      <c r="D4" t="s">
        <v>52</v>
      </c>
      <c r="F4" t="s">
        <v>53</v>
      </c>
      <c r="H4" t="s">
        <v>48</v>
      </c>
      <c r="I4" t="s">
        <v>54</v>
      </c>
      <c r="K4" s="33" t="s">
        <v>55</v>
      </c>
      <c r="N4" s="31" t="s">
        <v>56</v>
      </c>
    </row>
    <row r="5" spans="2:14" ht="24">
      <c r="B5" t="s">
        <v>57</v>
      </c>
      <c r="F5" t="s">
        <v>58</v>
      </c>
      <c r="H5" t="s">
        <v>53</v>
      </c>
      <c r="I5" t="s">
        <v>59</v>
      </c>
      <c r="K5" s="33" t="s">
        <v>60</v>
      </c>
      <c r="N5" s="31" t="s">
        <v>61</v>
      </c>
    </row>
    <row r="6" spans="2:14" ht="24">
      <c r="B6" t="s">
        <v>62</v>
      </c>
      <c r="F6" t="s">
        <v>63</v>
      </c>
      <c r="H6" t="s">
        <v>58</v>
      </c>
      <c r="I6" t="s">
        <v>59</v>
      </c>
      <c r="K6" s="33" t="s">
        <v>64</v>
      </c>
      <c r="N6" s="31" t="s">
        <v>65</v>
      </c>
    </row>
    <row r="7" spans="2:14" ht="24">
      <c r="B7" t="s">
        <v>66</v>
      </c>
      <c r="F7" t="s">
        <v>67</v>
      </c>
      <c r="H7" t="s">
        <v>63</v>
      </c>
      <c r="I7" t="s">
        <v>68</v>
      </c>
      <c r="K7" s="33" t="s">
        <v>69</v>
      </c>
      <c r="N7" s="31" t="s">
        <v>70</v>
      </c>
    </row>
    <row r="8" spans="2:14" ht="26.25">
      <c r="B8" t="s">
        <v>71</v>
      </c>
      <c r="F8" t="s">
        <v>72</v>
      </c>
      <c r="H8" t="s">
        <v>67</v>
      </c>
      <c r="I8" t="s">
        <v>73</v>
      </c>
      <c r="K8" s="33" t="s">
        <v>74</v>
      </c>
      <c r="N8" s="30" t="s">
        <v>75</v>
      </c>
    </row>
    <row r="9" spans="2:14" ht="24">
      <c r="B9" t="s">
        <v>76</v>
      </c>
      <c r="H9" t="s">
        <v>72</v>
      </c>
      <c r="I9" t="s">
        <v>73</v>
      </c>
      <c r="K9" s="33" t="s">
        <v>77</v>
      </c>
      <c r="N9" s="31" t="s">
        <v>78</v>
      </c>
    </row>
    <row r="10" spans="2:14" ht="26.25">
      <c r="B10" t="s">
        <v>79</v>
      </c>
      <c r="K10" s="33" t="s">
        <v>80</v>
      </c>
      <c r="N10" s="30" t="s">
        <v>81</v>
      </c>
    </row>
    <row r="11" spans="2:14" ht="26.25">
      <c r="B11" t="s">
        <v>82</v>
      </c>
      <c r="K11" s="33" t="s">
        <v>83</v>
      </c>
      <c r="N11" s="30" t="s">
        <v>84</v>
      </c>
    </row>
    <row r="12" spans="2:14" ht="26.25">
      <c r="B12" t="s">
        <v>85</v>
      </c>
      <c r="N12" s="30" t="s">
        <v>86</v>
      </c>
    </row>
    <row r="13" spans="2:14" ht="26.25">
      <c r="B13" t="s">
        <v>87</v>
      </c>
      <c r="N13" s="30" t="s">
        <v>88</v>
      </c>
    </row>
    <row r="14" spans="2:14" ht="35.25">
      <c r="B14" t="s">
        <v>89</v>
      </c>
      <c r="N14" s="31" t="s">
        <v>90</v>
      </c>
    </row>
    <row r="15" spans="2:14" ht="26.25">
      <c r="B15" t="s">
        <v>91</v>
      </c>
      <c r="N15" s="29" t="s">
        <v>92</v>
      </c>
    </row>
    <row r="16" spans="2:14" ht="26.25">
      <c r="B16" t="s">
        <v>93</v>
      </c>
      <c r="N16" s="30" t="s">
        <v>94</v>
      </c>
    </row>
    <row r="17" spans="14:14" ht="26.25">
      <c r="N17" s="30" t="s">
        <v>95</v>
      </c>
    </row>
    <row r="18" spans="14:14" ht="37.5">
      <c r="N18" s="32" t="s">
        <v>96</v>
      </c>
    </row>
  </sheetData>
  <sheetProtection sheet="1" objects="1" scenarios="1" sort="0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da67d5-fcc0-4ff9-8c2d-d5dbb0ed47fb">
      <Terms xmlns="http://schemas.microsoft.com/office/infopath/2007/PartnerControls"/>
    </lcf76f155ced4ddcb4097134ff3c332f>
    <TaxCatchAll xmlns="29bd7ddd-1c17-4c79-b38e-9f311b9157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B5F9A0B16AC4C84D786E69CBA2497" ma:contentTypeVersion="20" ma:contentTypeDescription="Create a new document." ma:contentTypeScope="" ma:versionID="5fda28dcd121d4d1fdff056fd97e4d57">
  <xsd:schema xmlns:xsd="http://www.w3.org/2001/XMLSchema" xmlns:xs="http://www.w3.org/2001/XMLSchema" xmlns:p="http://schemas.microsoft.com/office/2006/metadata/properties" xmlns:ns2="3ada67d5-fcc0-4ff9-8c2d-d5dbb0ed47fb" xmlns:ns3="29bd7ddd-1c17-4c79-b38e-9f311b915736" targetNamespace="http://schemas.microsoft.com/office/2006/metadata/properties" ma:root="true" ma:fieldsID="5c9929de0cc24161557ca47e44414c25" ns2:_="" ns3:_="">
    <xsd:import namespace="3ada67d5-fcc0-4ff9-8c2d-d5dbb0ed47fb"/>
    <xsd:import namespace="29bd7ddd-1c17-4c79-b38e-9f311b915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a67d5-fcc0-4ff9-8c2d-d5dbb0ed4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313f21-320d-4b32-babf-82317826f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d7ddd-1c17-4c79-b38e-9f311b915736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6151988-f0f9-4a80-9ac9-8ee46ebfb0c2}" ma:internalName="TaxCatchAll" ma:showField="CatchAllData" ma:web="29bd7ddd-1c17-4c79-b38e-9f311b9157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86132-EBBC-4684-A5A4-1BB75F4DD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E5E38B-EA83-4351-AF5C-0AAEA6F2EA3B}">
  <ds:schemaRefs>
    <ds:schemaRef ds:uri="http://schemas.microsoft.com/office/2006/metadata/properties"/>
    <ds:schemaRef ds:uri="http://schemas.microsoft.com/office/infopath/2007/PartnerControls"/>
    <ds:schemaRef ds:uri="3ada67d5-fcc0-4ff9-8c2d-d5dbb0ed47fb"/>
    <ds:schemaRef ds:uri="29bd7ddd-1c17-4c79-b38e-9f311b915736"/>
  </ds:schemaRefs>
</ds:datastoreItem>
</file>

<file path=customXml/itemProps3.xml><?xml version="1.0" encoding="utf-8"?>
<ds:datastoreItem xmlns:ds="http://schemas.openxmlformats.org/officeDocument/2006/customXml" ds:itemID="{FD828760-3CAF-4832-A204-0313F6215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a67d5-fcc0-4ff9-8c2d-d5dbb0ed47fb"/>
    <ds:schemaRef ds:uri="29bd7ddd-1c17-4c79-b38e-9f311b915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Template 1</vt:lpstr>
      <vt:lpstr>lookup data</vt:lpstr>
      <vt:lpstr>GST</vt:lpstr>
      <vt:lpstr>Item_code</vt:lpstr>
      <vt:lpstr>QTY</vt:lpstr>
      <vt:lpstr>UOM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</dc:creator>
  <cp:keywords/>
  <dc:description/>
  <cp:lastModifiedBy>Leigh Southam</cp:lastModifiedBy>
  <cp:revision/>
  <dcterms:created xsi:type="dcterms:W3CDTF">2024-03-11T00:48:19Z</dcterms:created>
  <dcterms:modified xsi:type="dcterms:W3CDTF">2024-04-16T23:34:48Z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083577-197b-450c-831d-654cf3f56dc2_Enabled">
    <vt:lpwstr>true</vt:lpwstr>
  </property>
  <property fmtid="{D5CDD505-2E9C-101B-9397-08002B2CF9AE}" pid="3" name="MSIP_Label_5b083577-197b-450c-831d-654cf3f56dc2_SetDate">
    <vt:lpwstr>2024-03-11T09:00:01Z</vt:lpwstr>
  </property>
  <property fmtid="{D5CDD505-2E9C-101B-9397-08002B2CF9AE}" pid="4" name="MSIP_Label_5b083577-197b-450c-831d-654cf3f56dc2_Method">
    <vt:lpwstr>Standard</vt:lpwstr>
  </property>
  <property fmtid="{D5CDD505-2E9C-101B-9397-08002B2CF9AE}" pid="5" name="MSIP_Label_5b083577-197b-450c-831d-654cf3f56dc2_Name">
    <vt:lpwstr>OFFICIAL</vt:lpwstr>
  </property>
  <property fmtid="{D5CDD505-2E9C-101B-9397-08002B2CF9AE}" pid="6" name="MSIP_Label_5b083577-197b-450c-831d-654cf3f56dc2_SiteId">
    <vt:lpwstr>823bfb03-da26-4cbf-a7d6-f02dbfdf182e</vt:lpwstr>
  </property>
  <property fmtid="{D5CDD505-2E9C-101B-9397-08002B2CF9AE}" pid="7" name="MSIP_Label_5b083577-197b-450c-831d-654cf3f56dc2_ActionId">
    <vt:lpwstr>08da08e0-d130-4c45-99c7-3a2f5a00bdc1</vt:lpwstr>
  </property>
  <property fmtid="{D5CDD505-2E9C-101B-9397-08002B2CF9AE}" pid="8" name="MSIP_Label_5b083577-197b-450c-831d-654cf3f56dc2_ContentBits">
    <vt:lpwstr>0</vt:lpwstr>
  </property>
  <property fmtid="{D5CDD505-2E9C-101B-9397-08002B2CF9AE}" pid="9" name="ContentTypeId">
    <vt:lpwstr>0x0101002E9B5F9A0B16AC4C84D786E69CBA2497</vt:lpwstr>
  </property>
  <property fmtid="{D5CDD505-2E9C-101B-9397-08002B2CF9AE}" pid="10" name="MediaServiceImageTags">
    <vt:lpwstr/>
  </property>
</Properties>
</file>